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14910" windowHeight="7590" tabRatio="784" activeTab="0"/>
  </bookViews>
  <sheets>
    <sheet name="6 Millones Nuevo Escenari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<sst xmlns="http://schemas.openxmlformats.org/spreadsheetml/2006/main" count="19" uniqueCount="19">
  <si>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MAS DE 21%</t>
  </si>
  <si>
    <t>Tramo</t>
  </si>
  <si>
    <t>Tasa Propuesta</t>
  </si>
  <si>
    <t>Aumento Ingreso Disponible</t>
  </si>
  <si>
    <t>Tasa Actual</t>
  </si>
  <si>
    <t>Mínimo Mensual</t>
  </si>
  <si>
    <t>Máximo Mensual</t>
  </si>
  <si>
    <t>Descomposición de la renta mensual por tramo</t>
  </si>
  <si>
    <t>Pago de impuesto mensual según tramo</t>
  </si>
  <si>
    <t>Con tasas propuestas</t>
  </si>
  <si>
    <t>Con tasas vigentes</t>
  </si>
  <si>
    <t>Ejemplo: $6.000.000 al mes</t>
  </si>
  <si>
    <t>Pago anual</t>
  </si>
  <si>
    <t>Ahorro anual</t>
  </si>
  <si>
    <t>Y MÁS</t>
  </si>
  <si>
    <r>
      <t xml:space="preserve">Fuente: </t>
    </r>
    <r>
      <rPr>
        <sz val="14"/>
        <color indexed="63"/>
        <rFont val="Times New Roman"/>
        <family val="1"/>
      </rPr>
      <t>Fundación SOL. Simulación en base a tasas marginales vigentes y propuestas al 03 de Septiembre de 2012</t>
    </r>
  </si>
  <si>
    <t>Notas</t>
  </si>
  <si>
    <t>La descomposición de la renta mensual obedece al cumplimiento del principio de "justicia tributaria" y busca resguardar que en tramos de renta similares, se pague el mismo impuesto marginal</t>
  </si>
  <si>
    <t>Para el cálculo del pago de impuestos se utiliza la técnica de la descomposición por tramo. Ver artículo 43° Ley de la Renta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</si>
</sst>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#,##0.0"/>
    <numFmt numFmtId="166" formatCode="&quot;$&quot;\ #,##0"/>
    <numFmt numFmtId="167" formatCode="0.000%"/>
    <numFmt numFmtId="168" formatCode="0.0000"/>
    <numFmt numFmtId="169" formatCode="0.000"/>
    <numFmt numFmtId="170" formatCode="0.0"/>
    <numFmt numFmtId="171" formatCode="[$$-409]#,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63"/>
      <name val="Times New Roman"/>
      <family val="1"/>
    </font>
    <font>
      <b/>
      <sz val="18"/>
      <color indexed="63"/>
      <name val="Times New Roman"/>
      <family val="1"/>
    </font>
    <font>
      <b/>
      <i/>
      <sz val="22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63"/>
      <name val="Times New Roman"/>
      <family val="1"/>
    </font>
    <font>
      <sz val="22"/>
      <color indexed="63"/>
      <name val="Times New Roman"/>
      <family val="1"/>
    </font>
    <font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imes New Roman"/>
      <family val="1"/>
    </font>
    <font>
      <sz val="18"/>
      <color rgb="FF333333"/>
      <name val="Times New Roman"/>
      <family val="1"/>
    </font>
    <font>
      <sz val="11"/>
      <color theme="1"/>
      <name val="Times New Roman"/>
      <family val="1"/>
    </font>
    <font>
      <b/>
      <sz val="18"/>
      <color rgb="FF333333"/>
      <name val="Times New Roman"/>
      <family val="1"/>
    </font>
    <font>
      <b/>
      <sz val="22"/>
      <color theme="1"/>
      <name val="Times New Roman"/>
      <family val="1"/>
    </font>
    <font>
      <b/>
      <i/>
      <sz val="22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4"/>
      <color rgb="FF333333"/>
      <name val="Times New Roman"/>
      <family val="1"/>
    </font>
    <font>
      <sz val="12"/>
      <color theme="1"/>
      <name val="Times New Roman"/>
      <family val="1"/>
    </font>
    <font>
      <sz val="22"/>
      <color rgb="FF333333"/>
      <name val="Times New Roman"/>
      <family val="1"/>
    </font>
    <font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6" fontId="48" fillId="33" borderId="0" xfId="0" applyNumberFormat="1" applyFont="1" applyFill="1" applyBorder="1" applyAlignment="1">
      <alignment horizontal="center" vertical="center" wrapText="1"/>
    </xf>
    <xf numFmtId="166" fontId="49" fillId="33" borderId="0" xfId="0" applyNumberFormat="1" applyFont="1" applyFill="1" applyBorder="1" applyAlignment="1">
      <alignment horizontal="center" vertical="center" wrapText="1"/>
    </xf>
    <xf numFmtId="164" fontId="48" fillId="33" borderId="0" xfId="57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164" fontId="49" fillId="33" borderId="0" xfId="57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4" fontId="49" fillId="33" borderId="0" xfId="0" applyNumberFormat="1" applyFont="1" applyFill="1" applyBorder="1" applyAlignment="1">
      <alignment horizontal="center" vertical="center" wrapText="1"/>
    </xf>
    <xf numFmtId="9" fontId="49" fillId="33" borderId="0" xfId="0" applyNumberFormat="1" applyFont="1" applyFill="1" applyBorder="1" applyAlignment="1">
      <alignment horizontal="center" vertical="center" wrapText="1"/>
    </xf>
    <xf numFmtId="4" fontId="48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164" fontId="50" fillId="33" borderId="0" xfId="57" applyNumberFormat="1" applyFont="1" applyFill="1" applyAlignment="1">
      <alignment horizontal="center" vertical="center" wrapText="1"/>
    </xf>
    <xf numFmtId="166" fontId="50" fillId="33" borderId="0" xfId="0" applyNumberFormat="1" applyFont="1" applyFill="1" applyAlignment="1">
      <alignment horizontal="center" vertical="center" wrapText="1"/>
    </xf>
    <xf numFmtId="166" fontId="50" fillId="33" borderId="10" xfId="0" applyNumberFormat="1" applyFont="1" applyFill="1" applyBorder="1" applyAlignment="1">
      <alignment horizontal="center" vertical="center" wrapText="1"/>
    </xf>
    <xf numFmtId="166" fontId="52" fillId="33" borderId="0" xfId="0" applyNumberFormat="1" applyFont="1" applyFill="1" applyBorder="1" applyAlignment="1">
      <alignment horizontal="center" vertical="center" wrapText="1"/>
    </xf>
    <xf numFmtId="166" fontId="53" fillId="33" borderId="0" xfId="0" applyNumberFormat="1" applyFont="1" applyFill="1" applyBorder="1" applyAlignment="1">
      <alignment horizontal="center" vertical="center" wrapText="1"/>
    </xf>
    <xf numFmtId="164" fontId="50" fillId="33" borderId="0" xfId="0" applyNumberFormat="1" applyFont="1" applyFill="1" applyAlignment="1">
      <alignment horizontal="center" vertical="center" wrapText="1"/>
    </xf>
    <xf numFmtId="166" fontId="54" fillId="33" borderId="0" xfId="0" applyNumberFormat="1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166" fontId="49" fillId="34" borderId="0" xfId="0" applyNumberFormat="1" applyFont="1" applyFill="1" applyBorder="1" applyAlignment="1">
      <alignment horizontal="center" vertical="center" wrapText="1"/>
    </xf>
    <xf numFmtId="164" fontId="49" fillId="34" borderId="0" xfId="57" applyNumberFormat="1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166" fontId="48" fillId="34" borderId="0" xfId="0" applyNumberFormat="1" applyFont="1" applyFill="1" applyBorder="1" applyAlignment="1">
      <alignment horizontal="center" vertical="center" wrapText="1"/>
    </xf>
    <xf numFmtId="4" fontId="49" fillId="34" borderId="0" xfId="0" applyNumberFormat="1" applyFont="1" applyFill="1" applyBorder="1" applyAlignment="1">
      <alignment horizontal="center" vertical="center" wrapText="1"/>
    </xf>
    <xf numFmtId="9" fontId="49" fillId="34" borderId="0" xfId="0" applyNumberFormat="1" applyFont="1" applyFill="1" applyBorder="1" applyAlignment="1">
      <alignment horizontal="center" vertical="center" wrapText="1"/>
    </xf>
    <xf numFmtId="166" fontId="55" fillId="34" borderId="0" xfId="0" applyNumberFormat="1" applyFont="1" applyFill="1" applyBorder="1" applyAlignment="1">
      <alignment horizontal="center" vertical="center" wrapText="1"/>
    </xf>
    <xf numFmtId="166" fontId="55" fillId="33" borderId="0" xfId="0" applyNumberFormat="1" applyFont="1" applyFill="1" applyBorder="1" applyAlignment="1">
      <alignment horizontal="center" vertical="center" wrapText="1"/>
    </xf>
    <xf numFmtId="3" fontId="50" fillId="33" borderId="0" xfId="0" applyNumberFormat="1" applyFont="1" applyFill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 wrapText="1"/>
    </xf>
    <xf numFmtId="176" fontId="52" fillId="33" borderId="0" xfId="57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166" fontId="59" fillId="33" borderId="0" xfId="0" applyNumberFormat="1" applyFont="1" applyFill="1" applyBorder="1" applyAlignment="1">
      <alignment horizontal="center" vertical="center" wrapText="1"/>
    </xf>
    <xf numFmtId="166" fontId="60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1733550</xdr:colOff>
      <xdr:row>13</xdr:row>
      <xdr:rowOff>200025</xdr:rowOff>
    </xdr:from>
    <xdr:to>
      <xdr:col>10</xdr:col>
      <xdr:colOff>57150</xdr:colOff>
      <xdr:row>13</xdr:row>
      <xdr:rowOff>200025</xdr:rowOff>
    </xdr:to>
    <xdr:sp>
      <xdr:nvSpPr>
        <xdr:cNvPr id="1" name="Straight Arrow Connector 1"/>
        <xdr:cNvSpPr>
          <a:spLocks/>
        </xdr:cNvSpPr>
      </xdr:nvSpPr>
      <xdr:spPr>
        <a:xfrm>
          <a:off x="7848600" y="4676775"/>
          <a:ext cx="314325" cy="0"/>
        </a:xfrm>
        <a:prstGeom prst="straightConnector1">
          <a:avLst/>
        </a:prstGeom>
        <a:noFill/>
        <a:ln w="762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1962150</xdr:colOff>
      <xdr:row>14</xdr:row>
      <xdr:rowOff>209550</xdr:rowOff>
    </xdr:from>
    <xdr:to>
      <xdr:col>11</xdr:col>
      <xdr:colOff>76200</xdr:colOff>
      <xdr:row>14</xdr:row>
      <xdr:rowOff>209550</xdr:rowOff>
    </xdr:to>
    <xdr:sp>
      <xdr:nvSpPr>
        <xdr:cNvPr id="2" name="Straight Arrow Connector 2"/>
        <xdr:cNvSpPr>
          <a:spLocks/>
        </xdr:cNvSpPr>
      </xdr:nvSpPr>
      <xdr:spPr>
        <a:xfrm>
          <a:off x="8077200" y="5029200"/>
          <a:ext cx="1724025" cy="0"/>
        </a:xfrm>
        <a:prstGeom prst="straightConnector1">
          <a:avLst/>
        </a:prstGeom>
        <a:noFill/>
        <a:ln w="762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1676400</xdr:colOff>
      <xdr:row>15</xdr:row>
      <xdr:rowOff>361950</xdr:rowOff>
    </xdr:from>
    <xdr:to>
      <xdr:col>11</xdr:col>
      <xdr:colOff>257175</xdr:colOff>
      <xdr:row>15</xdr:row>
      <xdr:rowOff>361950</xdr:rowOff>
    </xdr:to>
    <xdr:sp>
      <xdr:nvSpPr>
        <xdr:cNvPr id="3" name="Straight Arrow Connector 3"/>
        <xdr:cNvSpPr>
          <a:spLocks/>
        </xdr:cNvSpPr>
      </xdr:nvSpPr>
      <xdr:spPr>
        <a:xfrm>
          <a:off x="7791450" y="5524500"/>
          <a:ext cx="2190750" cy="0"/>
        </a:xfrm>
        <a:prstGeom prst="straightConnector1">
          <a:avLst/>
        </a:prstGeom>
        <a:noFill/>
        <a:ln w="762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29"/>
  <sheetViews>
    <sheetView tabSelected="1" zoomScale="110" zoomScaleNormal="110" zoomScalePageLayoutView="0" workbookViewId="0" topLeftCell="A1">
      <selection activeCell="D24" sqref="D24"/>
    </sheetView>
  </sheetViews>
  <sheetFormatPr defaultColWidth="11.421875" defaultRowHeight="15" zeroHeight="1"/>
  <cols>
    <col min="1" max="1" width="11.421875" style="4" customWidth="1"/>
    <col min="2" max="2" width="11.8515625" style="4" customWidth="1"/>
    <col min="3" max="4" width="19.140625" style="4" bestFit="1" customWidth="1"/>
    <col min="5" max="5" width="12.8515625" style="4" customWidth="1"/>
    <col min="6" max="6" width="10.00390625" style="4" hidden="1" customWidth="1"/>
    <col min="7" max="7" width="10.28125" style="4" hidden="1" customWidth="1"/>
    <col min="8" max="8" width="17.28125" style="4" bestFit="1" customWidth="1"/>
    <col min="9" max="9" width="21.00390625" style="4" hidden="1" customWidth="1"/>
    <col min="10" max="10" width="29.8515625" style="4" customWidth="1"/>
    <col min="11" max="11" width="24.28125" style="4" bestFit="1" customWidth="1"/>
    <col min="12" max="12" width="24.140625" style="4" bestFit="1" customWidth="1"/>
    <col min="13" max="13" width="11.8515625" style="4" bestFit="1" customWidth="1"/>
    <col min="14" max="16384" width="0" style="4" hidden="1" customWidth="1"/>
  </cols>
  <sheetData>
    <row r="1" spans="2:12" ht="32.25" customHeight="1" thickBot="1">
      <c r="B1" s="33" t="s">
        <v>11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3" ht="49.5" customHeight="1" thickBot="1" thickTop="1">
      <c r="B2" s="31" t="s">
        <v>1</v>
      </c>
      <c r="C2" s="31" t="s">
        <v>5</v>
      </c>
      <c r="D2" s="31" t="s">
        <v>6</v>
      </c>
      <c r="E2" s="31" t="s">
        <v>4</v>
      </c>
      <c r="F2" s="5"/>
      <c r="G2" s="5"/>
      <c r="H2" s="31" t="s">
        <v>2</v>
      </c>
      <c r="I2" s="5"/>
      <c r="J2" s="31" t="s">
        <v>7</v>
      </c>
      <c r="K2" s="32" t="s">
        <v>8</v>
      </c>
      <c r="L2" s="32"/>
      <c r="M2" s="29"/>
    </row>
    <row r="3" spans="2:12" ht="51.75" customHeight="1" thickBot="1" thickTop="1">
      <c r="B3" s="32"/>
      <c r="C3" s="32"/>
      <c r="D3" s="32"/>
      <c r="E3" s="32"/>
      <c r="F3" s="30"/>
      <c r="G3" s="30"/>
      <c r="H3" s="32"/>
      <c r="I3" s="15">
        <v>6000000</v>
      </c>
      <c r="J3" s="32"/>
      <c r="K3" s="30" t="s">
        <v>10</v>
      </c>
      <c r="L3" s="30" t="s">
        <v>9</v>
      </c>
    </row>
    <row r="4" spans="2:12" ht="24" thickTop="1">
      <c r="B4" s="20">
        <v>1</v>
      </c>
      <c r="C4" s="21">
        <v>535261.5</v>
      </c>
      <c r="D4" s="21">
        <v>0</v>
      </c>
      <c r="E4" s="22">
        <v>0</v>
      </c>
      <c r="F4" s="22">
        <v>0</v>
      </c>
      <c r="G4" s="22">
        <v>0</v>
      </c>
      <c r="H4" s="22">
        <v>0</v>
      </c>
      <c r="I4" s="23"/>
      <c r="J4" s="27">
        <f>+C4</f>
        <v>535261.5</v>
      </c>
      <c r="K4" s="24">
        <v>0</v>
      </c>
      <c r="L4" s="24">
        <v>0</v>
      </c>
    </row>
    <row r="5" spans="2:12" ht="23.25">
      <c r="B5" s="12">
        <v>2</v>
      </c>
      <c r="C5" s="2">
        <v>535261.51</v>
      </c>
      <c r="D5" s="2">
        <v>1189470</v>
      </c>
      <c r="E5" s="6">
        <v>0.05</v>
      </c>
      <c r="F5" s="8">
        <v>26763.08</v>
      </c>
      <c r="G5" s="9">
        <v>0.03</v>
      </c>
      <c r="H5" s="6">
        <v>0.04</v>
      </c>
      <c r="I5" s="10">
        <f>I3-C4</f>
        <v>5464738.5</v>
      </c>
      <c r="J5" s="28">
        <f aca="true" t="shared" si="0" ref="J5:J10">D5-C5</f>
        <v>654208.49</v>
      </c>
      <c r="K5" s="1">
        <f aca="true" t="shared" si="1" ref="K5:K11">E5*J5</f>
        <v>32710.4245</v>
      </c>
      <c r="L5" s="1">
        <f>H5*J5</f>
        <v>26168.3396</v>
      </c>
    </row>
    <row r="6" spans="2:12" ht="23.25">
      <c r="B6" s="20">
        <v>3</v>
      </c>
      <c r="C6" s="21">
        <v>1189470.01</v>
      </c>
      <c r="D6" s="21">
        <v>1982450</v>
      </c>
      <c r="E6" s="22">
        <v>0.1</v>
      </c>
      <c r="F6" s="25">
        <v>86236.58</v>
      </c>
      <c r="G6" s="26">
        <v>0.06</v>
      </c>
      <c r="H6" s="22">
        <v>0.08</v>
      </c>
      <c r="I6" s="23"/>
      <c r="J6" s="27">
        <f t="shared" si="0"/>
        <v>792979.99</v>
      </c>
      <c r="K6" s="24">
        <f t="shared" si="1"/>
        <v>79297.99900000001</v>
      </c>
      <c r="L6" s="24">
        <f aca="true" t="shared" si="2" ref="L6:L11">H6*J6</f>
        <v>63438.3992</v>
      </c>
    </row>
    <row r="7" spans="2:12" ht="23.25">
      <c r="B7" s="12">
        <v>4</v>
      </c>
      <c r="C7" s="2">
        <v>1982450.01</v>
      </c>
      <c r="D7" s="2">
        <v>2775430</v>
      </c>
      <c r="E7" s="6">
        <v>0.15</v>
      </c>
      <c r="F7" s="8">
        <v>185359.08</v>
      </c>
      <c r="G7" s="9">
        <v>0.08</v>
      </c>
      <c r="H7" s="6">
        <v>0.135</v>
      </c>
      <c r="I7" s="7"/>
      <c r="J7" s="28">
        <f t="shared" si="0"/>
        <v>792979.99</v>
      </c>
      <c r="K7" s="1">
        <f t="shared" si="1"/>
        <v>118946.99849999999</v>
      </c>
      <c r="L7" s="1">
        <f t="shared" si="2"/>
        <v>107052.29865000001</v>
      </c>
    </row>
    <row r="8" spans="2:12" ht="23.25">
      <c r="B8" s="20">
        <v>5</v>
      </c>
      <c r="C8" s="21">
        <v>2775430.01</v>
      </c>
      <c r="D8" s="21">
        <v>3568410</v>
      </c>
      <c r="E8" s="22">
        <v>0.25</v>
      </c>
      <c r="F8" s="25">
        <v>462902.08</v>
      </c>
      <c r="G8" s="26">
        <v>0.12</v>
      </c>
      <c r="H8" s="22">
        <v>0.23</v>
      </c>
      <c r="I8" s="23"/>
      <c r="J8" s="27">
        <f t="shared" si="0"/>
        <v>792979.9900000002</v>
      </c>
      <c r="K8" s="24">
        <f t="shared" si="1"/>
        <v>198244.99750000006</v>
      </c>
      <c r="L8" s="24">
        <f t="shared" si="2"/>
        <v>182385.39770000006</v>
      </c>
    </row>
    <row r="9" spans="2:12" ht="23.25">
      <c r="B9" s="12">
        <v>6</v>
      </c>
      <c r="C9" s="2">
        <v>3568410.01</v>
      </c>
      <c r="D9" s="2">
        <v>4757880</v>
      </c>
      <c r="E9" s="6">
        <v>0.32</v>
      </c>
      <c r="F9" s="8">
        <v>712690.78</v>
      </c>
      <c r="G9" s="9">
        <v>0.17</v>
      </c>
      <c r="H9" s="6">
        <v>0.304</v>
      </c>
      <c r="I9" s="7"/>
      <c r="J9" s="28">
        <f t="shared" si="0"/>
        <v>1189469.9900000002</v>
      </c>
      <c r="K9" s="1">
        <f t="shared" si="1"/>
        <v>380630.3968000001</v>
      </c>
      <c r="L9" s="1">
        <f t="shared" si="2"/>
        <v>361598.8769600001</v>
      </c>
    </row>
    <row r="10" spans="2:12" ht="23.25">
      <c r="B10" s="20">
        <v>7</v>
      </c>
      <c r="C10" s="21">
        <v>4757880.01</v>
      </c>
      <c r="D10" s="21">
        <v>5947350</v>
      </c>
      <c r="E10" s="22">
        <v>0.37</v>
      </c>
      <c r="F10" s="25">
        <v>950584.78</v>
      </c>
      <c r="G10" s="26">
        <v>0.21</v>
      </c>
      <c r="H10" s="22">
        <v>0.355</v>
      </c>
      <c r="I10" s="23"/>
      <c r="J10" s="27">
        <f>D10-C10</f>
        <v>1189469.9900000002</v>
      </c>
      <c r="K10" s="24">
        <f t="shared" si="1"/>
        <v>440103.8963000001</v>
      </c>
      <c r="L10" s="24">
        <f t="shared" si="2"/>
        <v>422261.84645000007</v>
      </c>
    </row>
    <row r="11" spans="2:12" ht="24" customHeight="1">
      <c r="B11" s="12">
        <v>8</v>
      </c>
      <c r="C11" s="2">
        <v>5947350.01</v>
      </c>
      <c r="D11" s="2" t="s">
        <v>14</v>
      </c>
      <c r="E11" s="6">
        <v>0.4</v>
      </c>
      <c r="F11" s="8">
        <v>1129005.28</v>
      </c>
      <c r="G11" s="11" t="s">
        <v>0</v>
      </c>
      <c r="H11" s="3">
        <v>0.4</v>
      </c>
      <c r="I11" s="7"/>
      <c r="J11" s="28">
        <f>I3-C11</f>
        <v>52649.99000000022</v>
      </c>
      <c r="K11" s="1">
        <f>E11*J11</f>
        <v>21059.99600000009</v>
      </c>
      <c r="L11" s="1">
        <f>H11*J11</f>
        <v>21059.99600000009</v>
      </c>
    </row>
    <row r="12" spans="2:12" ht="27">
      <c r="B12" s="12"/>
      <c r="C12" s="2"/>
      <c r="D12" s="2"/>
      <c r="E12" s="6"/>
      <c r="F12" s="8"/>
      <c r="G12" s="11"/>
      <c r="H12" s="3"/>
      <c r="I12" s="7"/>
      <c r="J12" s="16">
        <f>SUM(J4:J11)</f>
        <v>5999999.930000001</v>
      </c>
      <c r="K12" s="16">
        <f>SUM(K4:K11)</f>
        <v>1270994.7086000002</v>
      </c>
      <c r="L12" s="16">
        <f>SUM(L4:L11)</f>
        <v>1183965.1545600002</v>
      </c>
    </row>
    <row r="13" spans="2:12" ht="4.5" customHeight="1">
      <c r="B13" s="12"/>
      <c r="C13" s="2"/>
      <c r="D13" s="2"/>
      <c r="E13" s="6"/>
      <c r="F13" s="8"/>
      <c r="G13" s="11"/>
      <c r="H13" s="3"/>
      <c r="I13" s="7"/>
      <c r="J13" s="16"/>
      <c r="K13" s="16"/>
      <c r="L13" s="16"/>
    </row>
    <row r="14" spans="2:12" ht="27" customHeight="1">
      <c r="B14" s="34" t="s">
        <v>15</v>
      </c>
      <c r="C14" s="34"/>
      <c r="D14" s="34"/>
      <c r="E14" s="34"/>
      <c r="F14" s="34"/>
      <c r="G14" s="34"/>
      <c r="H14" s="34"/>
      <c r="I14" s="7"/>
      <c r="J14" s="16" t="s">
        <v>12</v>
      </c>
      <c r="K14" s="16">
        <f>+K12*12</f>
        <v>15251936.503200002</v>
      </c>
      <c r="L14" s="16">
        <f>+L12*12</f>
        <v>14207581.854720002</v>
      </c>
    </row>
    <row r="15" spans="2:12" ht="27">
      <c r="B15" s="34"/>
      <c r="C15" s="34"/>
      <c r="D15" s="34"/>
      <c r="E15" s="34"/>
      <c r="F15" s="34"/>
      <c r="G15" s="34"/>
      <c r="H15" s="34"/>
      <c r="I15" s="7"/>
      <c r="J15" s="16" t="s">
        <v>13</v>
      </c>
      <c r="K15" s="16"/>
      <c r="L15" s="17">
        <f>+K14-L14</f>
        <v>1044354.64848</v>
      </c>
    </row>
    <row r="16" spans="2:12" ht="50.25" customHeight="1">
      <c r="B16" s="34"/>
      <c r="C16" s="34"/>
      <c r="D16" s="34"/>
      <c r="E16" s="34"/>
      <c r="F16" s="34"/>
      <c r="G16" s="34"/>
      <c r="H16" s="34"/>
      <c r="I16" s="7"/>
      <c r="J16" s="19" t="s">
        <v>3</v>
      </c>
      <c r="K16" s="16"/>
      <c r="L16" s="35">
        <f>+(L15+12*I3)/(I3*12)-1</f>
        <v>0.014504925673333391</v>
      </c>
    </row>
    <row r="17" spans="2:12" ht="27.75">
      <c r="B17" s="12" t="s">
        <v>16</v>
      </c>
      <c r="C17" s="37"/>
      <c r="D17" s="2"/>
      <c r="E17" s="6"/>
      <c r="F17" s="8"/>
      <c r="G17" s="11"/>
      <c r="H17" s="3"/>
      <c r="I17" s="7"/>
      <c r="J17" s="16"/>
      <c r="K17" s="16"/>
      <c r="L17" s="16"/>
    </row>
    <row r="18" spans="2:12" ht="47.25" customHeight="1">
      <c r="B18" s="12">
        <v>1</v>
      </c>
      <c r="C18" s="38" t="s">
        <v>18</v>
      </c>
      <c r="D18" s="38"/>
      <c r="E18" s="38"/>
      <c r="F18" s="38"/>
      <c r="G18" s="38"/>
      <c r="H18" s="38"/>
      <c r="I18" s="38"/>
      <c r="J18" s="38"/>
      <c r="K18" s="38"/>
      <c r="L18" s="38"/>
    </row>
    <row r="19" spans="2:12" ht="40.5" customHeight="1">
      <c r="B19" s="12">
        <v>2</v>
      </c>
      <c r="C19" s="38" t="s">
        <v>17</v>
      </c>
      <c r="D19" s="38"/>
      <c r="E19" s="38"/>
      <c r="F19" s="38"/>
      <c r="G19" s="38"/>
      <c r="H19" s="38"/>
      <c r="I19" s="38"/>
      <c r="J19" s="38"/>
      <c r="K19" s="38"/>
      <c r="L19" s="38"/>
    </row>
    <row r="20" spans="2:10" ht="15.75">
      <c r="B20" s="36"/>
      <c r="E20" s="14"/>
      <c r="F20" s="14"/>
      <c r="G20" s="14"/>
      <c r="H20" s="14"/>
      <c r="I20" s="14"/>
      <c r="J20" s="14"/>
    </row>
    <row r="21" spans="2:12" ht="15.75">
      <c r="B21" s="36"/>
      <c r="E21" s="14"/>
      <c r="F21" s="14"/>
      <c r="G21" s="14"/>
      <c r="H21" s="14"/>
      <c r="I21" s="14"/>
      <c r="J21" s="14"/>
      <c r="K21" s="14"/>
      <c r="L21" s="13"/>
    </row>
    <row r="22" spans="2:12" ht="15.75">
      <c r="B22" s="36"/>
      <c r="E22" s="14"/>
      <c r="F22" s="14"/>
      <c r="G22" s="14"/>
      <c r="H22" s="14"/>
      <c r="I22" s="14"/>
      <c r="J22" s="14"/>
      <c r="K22" s="14"/>
      <c r="L22" s="13"/>
    </row>
    <row r="23" spans="2:12" ht="15.75">
      <c r="B23" s="36"/>
      <c r="E23" s="14"/>
      <c r="F23" s="14"/>
      <c r="G23" s="14"/>
      <c r="H23" s="14"/>
      <c r="I23" s="14"/>
      <c r="J23" s="14"/>
      <c r="K23" s="14"/>
      <c r="L23" s="18"/>
    </row>
    <row r="24" spans="2:10" ht="15.75">
      <c r="B24" s="36"/>
      <c r="E24" s="14"/>
      <c r="F24" s="14"/>
      <c r="G24" s="14"/>
      <c r="H24" s="14"/>
      <c r="I24" s="14"/>
      <c r="J24" s="14"/>
    </row>
    <row r="25" ht="15"/>
    <row r="26" ht="15"/>
    <row r="27" ht="15" hidden="1"/>
    <row r="28" ht="15" hidden="1"/>
    <row r="29" ht="15" hidden="1">
      <c r="J29" s="14"/>
    </row>
  </sheetData>
  <sheetProtection/>
  <mergeCells count="11">
    <mergeCell ref="B14:H16"/>
    <mergeCell ref="C19:L19"/>
    <mergeCell ref="C18:L18"/>
    <mergeCell ref="B1:L1"/>
    <mergeCell ref="B2:B3"/>
    <mergeCell ref="C2:C3"/>
    <mergeCell ref="D2:D3"/>
    <mergeCell ref="E2:E3"/>
    <mergeCell ref="H2:H3"/>
    <mergeCell ref="J2:J3"/>
    <mergeCell ref="K2:L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Gonzalo</cp:lastModifiedBy>
  <dcterms:created xsi:type="dcterms:W3CDTF">2012-04-10T19:48:31Z</dcterms:created>
  <dcterms:modified xsi:type="dcterms:W3CDTF">2012-09-04T21:56:43Z</dcterms:modified>
  <cp:category/>
  <cp:version/>
  <cp:contentType/>
  <cp:contentStatus/>
</cp:coreProperties>
</file>